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9815" windowHeight="9150" activeTab="1"/>
  </bookViews>
  <sheets>
    <sheet name="Trang tính1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K20" i="2"/>
  <c r="R20"/>
  <c r="R18" l="1"/>
  <c r="R19"/>
  <c r="L20" l="1"/>
  <c r="K7"/>
  <c r="K8"/>
  <c r="K9"/>
  <c r="R9" s="1"/>
  <c r="K10"/>
  <c r="K11"/>
  <c r="K12"/>
  <c r="P12" s="1"/>
  <c r="R12" s="1"/>
  <c r="K13"/>
  <c r="K14"/>
  <c r="K15"/>
  <c r="K16"/>
  <c r="K17"/>
  <c r="R17" s="1"/>
  <c r="K18"/>
  <c r="K19"/>
  <c r="K6"/>
  <c r="P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6"/>
  <c r="L6" s="1"/>
  <c r="Q21"/>
  <c r="O21"/>
  <c r="M21"/>
  <c r="H21"/>
  <c r="F21"/>
  <c r="E21"/>
  <c r="D21"/>
  <c r="C21"/>
  <c r="R10"/>
  <c r="E21" i="1"/>
  <c r="J21"/>
  <c r="V21"/>
  <c r="U21"/>
  <c r="S21"/>
  <c r="Q21"/>
  <c r="O21"/>
  <c r="F21"/>
  <c r="G21"/>
  <c r="H21"/>
  <c r="M17"/>
  <c r="R17" s="1"/>
  <c r="T17" s="1"/>
  <c r="N16"/>
  <c r="M15"/>
  <c r="R15" s="1"/>
  <c r="T15" s="1"/>
  <c r="L15"/>
  <c r="N15" s="1"/>
  <c r="N14"/>
  <c r="N13"/>
  <c r="R12"/>
  <c r="L12"/>
  <c r="N12" s="1"/>
  <c r="M11"/>
  <c r="R11" s="1"/>
  <c r="T11" s="1"/>
  <c r="L11"/>
  <c r="N11" s="1"/>
  <c r="T10"/>
  <c r="M10"/>
  <c r="L10"/>
  <c r="N10" s="1"/>
  <c r="M9"/>
  <c r="R9" s="1"/>
  <c r="T9" s="1"/>
  <c r="L9"/>
  <c r="L21" s="1"/>
  <c r="R8"/>
  <c r="R21" s="1"/>
  <c r="P15" i="2" l="1"/>
  <c r="R15" s="1"/>
  <c r="R11"/>
  <c r="P11"/>
  <c r="P21" s="1"/>
  <c r="R21" s="1"/>
  <c r="K21"/>
  <c r="J21"/>
  <c r="L21" s="1"/>
  <c r="N9" i="1"/>
  <c r="M21"/>
</calcChain>
</file>

<file path=xl/sharedStrings.xml><?xml version="1.0" encoding="utf-8"?>
<sst xmlns="http://schemas.openxmlformats.org/spreadsheetml/2006/main" count="191" uniqueCount="130">
  <si>
    <t>TỔNG HỢP SỐ LIỆU TUYỂN SINH LỚP 1 NĂM HỌC 2019 - 2020 (LẦN 2 - Đến 25/7/2019)</t>
  </si>
  <si>
    <t>Stt</t>
  </si>
  <si>
    <t>Trường
  tiểu học</t>
  </si>
  <si>
    <t>Trẻ 6 t 
  (điều tra trong 
  địa bàn)</t>
  </si>
  <si>
    <t>Số trẻ 6 tuổi đã huy động ra lớp</t>
  </si>
  <si>
    <t>Trên 6t 
  tuyển mới vào lớp 1</t>
  </si>
  <si>
    <t>HS 
  lưu ban</t>
  </si>
  <si>
    <t>TS hs
  lớp 1</t>
  </si>
  <si>
    <t>Số lớp khối 1
  (19-20)</t>
  </si>
  <si>
    <t>bình quân
  hs/lớp</t>
  </si>
  <si>
    <t>Số Hs chuyển 
  đến trong 
  huyện
(Số trái tuyến 
đã được
 duyệt)</t>
  </si>
  <si>
    <t>Số Hs chuyển
  đi trong 
  huyện
(Số trái tuyến 
chưa được
duyệt)</t>
  </si>
  <si>
    <t>Ghi chú: Đi, đến trong huyện
(Các trường lưu ý số này là số xin trái 
tuyến chưa được duyệt)</t>
  </si>
  <si>
    <t>SL</t>
  </si>
  <si>
    <t>Nữ</t>
  </si>
  <si>
    <t>Tại 
  trường</t>
  </si>
  <si>
    <t>Chuyển đi 
  nơi khác 
  (Ngoài huyện</t>
  </si>
  <si>
    <t>Từ nơi 
  khác đến
  (ngoài huyện)</t>
  </si>
  <si>
    <t>Diện đã
  điều tra
  ra lớp</t>
  </si>
  <si>
    <t>Số 6t học
  tại trường</t>
  </si>
  <si>
    <t>Tỷ lệ
  %</t>
  </si>
  <si>
    <t>Đến từ 
 trường nào</t>
  </si>
  <si>
    <t>Đi 
trường nào</t>
  </si>
  <si>
    <t>Đ/chỉ 
  (ghi tắt)</t>
  </si>
  <si>
    <t>A=2+3</t>
  </si>
  <si>
    <t>B=2+4</t>
  </si>
  <si>
    <t>A/1</t>
  </si>
  <si>
    <t>5 
  (SL)</t>
  </si>
  <si>
    <t>Lý do 
ra lớp trễ</t>
  </si>
  <si>
    <t>C=B+5+6
  +9-10</t>
  </si>
  <si>
    <t>An Bình A</t>
  </si>
  <si>
    <t>TDM: 1; TPHCM: 1; khác :5</t>
  </si>
  <si>
    <t>Tân Uyên: 1; Bến Cát:1;</t>
  </si>
  <si>
    <t>PVA:1</t>
  </si>
  <si>
    <t>1ABB;; 3VHA; 1PHA</t>
  </si>
  <si>
    <t>An Bình B</t>
  </si>
  <si>
    <t>35.8</t>
  </si>
  <si>
    <t>ABA:1</t>
  </si>
  <si>
    <t>Phước Vĩnh A</t>
  </si>
  <si>
    <t>TDM:2; Đồng Tháp:2; Bắc Tân Uyên:2; Bến Cát:1;
Bình Phước:1; Tây Ninh:1: Đồng Nai:1; Bến Tre:1</t>
  </si>
  <si>
    <t>34.6</t>
  </si>
  <si>
    <t>TH Phước Sang</t>
  </si>
  <si>
    <t>Phước Vĩnh B</t>
  </si>
  <si>
    <t>Bến cát 2; DM 1; Tp HCM 1; B Phước 1</t>
  </si>
  <si>
    <t>Đăknong 2; B Phước 4; tp HCM 1; V Phuc 1;
, B Tre 2;  Đ Nai 2; Đ Tháp 2; B cát 1; BT Uyên 2</t>
  </si>
  <si>
    <t>PVa</t>
  </si>
  <si>
    <t>PVa 4, ABa 1, VHa1</t>
  </si>
  <si>
    <t>Vĩnh Hòa A</t>
  </si>
  <si>
    <t>Bến cát:2; Tiền Giang: 3; AG:2; TPHCM:1; Huế: 2, THóa: 1</t>
  </si>
  <si>
    <t>Kiên giang: 1; TAn: 1; ĐNai:2</t>
  </si>
  <si>
    <t>Nơi khác đến</t>
  </si>
  <si>
    <t>Tam Lập</t>
  </si>
  <si>
    <t>PVA:5; PVB: 12; VHB: 7</t>
  </si>
  <si>
    <t>Vĩnh Hòa B</t>
  </si>
  <si>
    <t>1 Cần Thơ, 1 ĐN, 1 Cà Mau, 1 Dầu Tiếng, 1 Tân Uyên</t>
  </si>
  <si>
    <t>Tân Hiệp</t>
  </si>
  <si>
    <t>2 TPHCM, 1 B. Cát, 1 T An, 1 V. Tân</t>
  </si>
  <si>
    <t>An Linh</t>
  </si>
  <si>
    <t>Phước Sang</t>
  </si>
  <si>
    <t>2 TPHCM; 2 Tân Lập; 1 Đồng Nai</t>
  </si>
  <si>
    <t>1 Gia Lai; 1 Tân Lập; 1 Đồng Xoài</t>
  </si>
  <si>
    <t>VHa: 1; TH: 4; PVA: 2; AThai: 1</t>
  </si>
  <si>
    <t xml:space="preserve">1TUyen . 1  TP HCM, 1 Binh Phuoc, 1 BD </t>
  </si>
  <si>
    <t xml:space="preserve"> An Giang</t>
  </si>
  <si>
    <t xml:space="preserve">Tan Hiep: 10; An Thai: 2;   PVA: 1;  </t>
  </si>
  <si>
    <t>An Thái</t>
  </si>
  <si>
    <t>Binh Phước 5; Thuận An 1; Vũng Tàu 1</t>
  </si>
  <si>
    <t>TPHCM: 1, B Cát:1, Sóc Trăng 1, TPTDM 1</t>
  </si>
  <si>
    <t>4( 3 ALi,1THiệp)</t>
  </si>
  <si>
    <t>Phước Hòa A</t>
  </si>
  <si>
    <t>03 TLo, 15 PHB</t>
  </si>
  <si>
    <t>09 PHB</t>
  </si>
  <si>
    <t>Phước Hoà B</t>
  </si>
  <si>
    <t>Trà Vinh 04; Vĩnh Long 03; Long An 03; Kiên Giang 02;
Bến Cát 01; Bình Phước 01; Phước Long 01
TP.HCM 01; Cần Thơ 01; Phú Thọ 01; TDM 01</t>
  </si>
  <si>
    <t>01 Kiên Giang
01 An Giang</t>
  </si>
  <si>
    <t>nới khác đến</t>
  </si>
  <si>
    <t>3 TLo</t>
  </si>
  <si>
    <t>13 PHA</t>
  </si>
  <si>
    <t>Tân Long</t>
  </si>
  <si>
    <t xml:space="preserve">1Bình Dương  ; 1Thanh Hóa ;  2 Bàu Bàng </t>
  </si>
  <si>
    <t>15 Bàu Bàng ; 2 Bình Dương; 1 TPHCM</t>
  </si>
  <si>
    <t>nơi khác đến</t>
  </si>
  <si>
    <t>An Long</t>
  </si>
  <si>
    <t>Cà Mau: 02; Trà Vinh: 03; Long An: 01; TPHCM: 01</t>
  </si>
  <si>
    <t>02 Trà Vinh</t>
  </si>
  <si>
    <t>An Binh A</t>
  </si>
  <si>
    <t>Cộng</t>
  </si>
  <si>
    <t>- Các trường hợp có đơn xin đi học trái tuyến vẫn ghi số lượng tuyển sinh tại trường (cột 2)- sau khi PGDDT duyệt mới tính chuyển đi nơi khác!</t>
  </si>
  <si>
    <t>- Lý do ra lớp trễ: Điều tra sót hoặc nơi khác đến</t>
  </si>
  <si>
    <t xml:space="preserve"> </t>
  </si>
  <si>
    <r>
      <t>3</t>
    </r>
    <r>
      <rPr>
        <sz val="10"/>
        <color rgb="FF3D85C6"/>
        <rFont val="Times New Roman"/>
        <family val="1"/>
      </rPr>
      <t xml:space="preserve"> PHA; 3 PHB</t>
    </r>
    <r>
      <rPr>
        <sz val="10"/>
        <color rgb="FF000000"/>
        <rFont val="Times New Roman"/>
        <family val="1"/>
      </rPr>
      <t xml:space="preserve"> </t>
    </r>
  </si>
  <si>
    <t>Bình Phước: 5, Đồng Nai: 1, Thái Bình: 1, 
Hà Nội: 1, Bình Dương: 4</t>
  </si>
  <si>
    <t>Bình Phước: 1, Bình Định: 1, Bến Cát: 1,
 Kiên Giang: 1, Hà tỉnh: 1, Tiền Giang: 1, 
Bạc Liêu: 1, Lâm Đồng: 1, Quảng Trị: 1, 
Quảng Ngãi: 1</t>
  </si>
  <si>
    <t>1 T. Hóa, 3 Đ. Tháp, 2 Đ Xoài, 1 B Phước, 1 B tre, 
1 N Định, 1 Q. Bình, 1 Q Trị, 1 B Cát, 1 V Tân</t>
  </si>
  <si>
    <t>03 Cà Mau, 02 Đồng Tháp, 01 Bến Tre, 
03 Cần Thơ, 01 Bình Phước</t>
  </si>
  <si>
    <t>06 Bình Phước, 04 Đắc Lắc,  05 Đắc Nông, 05 Gia lai, 
 05 Kon Tum,  02 Bình Thuận</t>
  </si>
  <si>
    <t>+26</t>
  </si>
  <si>
    <t>+1</t>
  </si>
  <si>
    <t>2 nơi khác đến, 
1 khuyết tật</t>
  </si>
  <si>
    <t>6 em đi vha</t>
  </si>
  <si>
    <t>2  đến, 
1 khuyết tật</t>
  </si>
  <si>
    <t>B.Phước: 1, B. Định: 1, B.Cát: 1,
 K.Giang: 1, H. tỉnh: 1, T. Giang: 1, 
B. Liêu: 1, L. Đồng: 1, Q.Trị: 1, Q.Ngãi: 1</t>
  </si>
  <si>
    <t>TDM:2; Đ.Tháp:2; B.Tân Uyên:2; B. Cát:1;
B. Phước:1; T. Ninh:1: Đ. Nai:1; B. Tre:1</t>
  </si>
  <si>
    <t>B.cát:2; T.Giang: 3; AG:2; 
TPHCM:1; Huế: 2, THóa: 1</t>
  </si>
  <si>
    <t>1 C.Thơ, 1 ĐN, 1 C.Mau, 1 D.Tiếng, 1 T.Uyên</t>
  </si>
  <si>
    <t>TPHCM: 1, B Cát:1, Sóc Trăng 1, 
TPTDM 1, 1B.Bàng, 1 Đ. Tháp</t>
  </si>
  <si>
    <t>06 . Phước, 04 Đ.Lắc,  05 Đ. Nông, 05 G. lai, 
 05 Kon Tum,  02 Bình Thuận</t>
  </si>
  <si>
    <t>T.Vinh 04; V.Long 03; L. An 03; K. Giang 02;
B.Cát 01; B.Phước 01; P.Long 01
TP.HCM 01; C.Thơ 01; Phú Thọ 01; TDM 01</t>
  </si>
  <si>
    <t xml:space="preserve">1.B. Dương  ; 1Th. Hóa ;  2 B. Bàng </t>
  </si>
  <si>
    <t>C.Mau: 02; T. Vinh: 03; L. An: 01; TPHCM: 01</t>
  </si>
  <si>
    <t>15 B.Bàng ; 2 B. Dương; 1 TPHCM</t>
  </si>
  <si>
    <t>1 T. Hóa, 3 Đ. Tháp, 2 Đ Xoài, 
1 B Phước, 1 B tre, 1 N Định, 1 Q. Bình,
 1 Q Trị, 1 B Cát, 1 V Tân</t>
  </si>
  <si>
    <t>Đăknong 2; B Phước 4; tp HCM 1; 
V Phuc 1;, B Tre 2;  Đ Nai 2; Đ Tháp 2;
 B cát 1; BT Uyên 2</t>
  </si>
  <si>
    <t>5   (SL)</t>
  </si>
  <si>
    <t>Số lớp 
khối 1
  (19-20)</t>
  </si>
  <si>
    <t>bình 
quân
  hs/lớp</t>
  </si>
  <si>
    <t>Ghi 
chú</t>
  </si>
  <si>
    <t>Trên 6t 
  tuyển 
mới vào 
lớp 1</t>
  </si>
  <si>
    <t xml:space="preserve">C=B+
5+6  </t>
  </si>
  <si>
    <t>3 Cà Mau, 2 Đồng Tháp, 1 Bến Tre, 
03 Cần Thơ, 01 Bình Phước</t>
  </si>
  <si>
    <t>Phước 
Vĩnh B</t>
  </si>
  <si>
    <t>Ph. Sang</t>
  </si>
  <si>
    <t>Phước 
Hòa A</t>
  </si>
  <si>
    <t>Phước
 Hoà B</t>
  </si>
  <si>
    <t>Phước 
Vĩnh A</t>
  </si>
  <si>
    <t xml:space="preserve">TDM: 1; TPHCM: 1; </t>
  </si>
  <si>
    <t>1 PS đến</t>
  </si>
  <si>
    <t>1ABA, 
1VHA đến</t>
  </si>
  <si>
    <t>3 T. Log đến</t>
  </si>
  <si>
    <t>đi 3pha, 3phb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</si>
</sst>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color rgb="FF00000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70C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00000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0000"/>
      <name val="Times New Roman"/>
      <family val="1"/>
    </font>
    <font>
      <sz val="11"/>
      <color rgb="FFCC4125"/>
      <name val="Times New Roman"/>
      <family val="1"/>
    </font>
    <font>
      <sz val="11"/>
      <color rgb="FF3C78D8"/>
      <name val="Times New Roman"/>
      <family val="1"/>
    </font>
    <font>
      <sz val="10"/>
      <color rgb="FF3D85C6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7"/>
      <color rgb="FF000000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2" borderId="9" xfId="0" applyFont="1" applyFill="1" applyBorder="1" applyAlignment="1"/>
    <xf numFmtId="0" fontId="4" fillId="0" borderId="9" xfId="0" applyFont="1" applyBorder="1" applyAlignment="1"/>
    <xf numFmtId="0" fontId="16" fillId="0" borderId="9" xfId="0" applyFont="1" applyBorder="1" applyAlignment="1"/>
    <xf numFmtId="0" fontId="5" fillId="0" borderId="3" xfId="0" applyFont="1" applyBorder="1" applyAlignment="1"/>
    <xf numFmtId="0" fontId="17" fillId="0" borderId="9" xfId="0" applyFont="1" applyBorder="1" applyAlignment="1"/>
    <xf numFmtId="0" fontId="17" fillId="0" borderId="0" xfId="0" applyFont="1" applyAlignment="1"/>
    <xf numFmtId="0" fontId="5" fillId="0" borderId="0" xfId="0" applyFont="1"/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18" fillId="0" borderId="9" xfId="0" applyFont="1" applyBorder="1" applyAlignment="1">
      <alignment horizontal="center"/>
    </xf>
    <xf numFmtId="0" fontId="15" fillId="0" borderId="9" xfId="0" applyFont="1" applyBorder="1" applyAlignment="1"/>
    <xf numFmtId="0" fontId="21" fillId="0" borderId="9" xfId="0" applyFont="1" applyBorder="1" applyAlignment="1">
      <alignment horizontal="center"/>
    </xf>
    <xf numFmtId="0" fontId="5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8" xfId="0" applyFont="1" applyBorder="1"/>
    <xf numFmtId="0" fontId="5" fillId="0" borderId="14" xfId="0" applyFont="1" applyBorder="1"/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164" fontId="14" fillId="0" borderId="3" xfId="0" applyNumberFormat="1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5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5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1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wrapText="1"/>
    </xf>
    <xf numFmtId="0" fontId="29" fillId="0" borderId="3" xfId="0" applyFont="1" applyBorder="1"/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30" fillId="0" borderId="0" xfId="0" applyFont="1" applyAlignment="1"/>
    <xf numFmtId="0" fontId="28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9" fillId="0" borderId="5" xfId="0" applyFont="1" applyBorder="1"/>
    <xf numFmtId="0" fontId="28" fillId="0" borderId="1" xfId="0" applyFont="1" applyBorder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4" xfId="0" applyFont="1" applyBorder="1"/>
    <xf numFmtId="0" fontId="28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vertical="center"/>
    </xf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/>
    <xf numFmtId="0" fontId="29" fillId="0" borderId="8" xfId="0" applyFont="1" applyBorder="1"/>
    <xf numFmtId="0" fontId="28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28"/>
  <sheetViews>
    <sheetView topLeftCell="K10" workbookViewId="0">
      <selection activeCell="P1" sqref="A1:XFD1048576"/>
    </sheetView>
  </sheetViews>
  <sheetFormatPr defaultColWidth="14.42578125" defaultRowHeight="15.75" customHeight="1"/>
  <cols>
    <col min="1" max="1" width="7.28515625" style="3" customWidth="1"/>
    <col min="2" max="2" width="13.140625" style="3" customWidth="1"/>
    <col min="3" max="3" width="5.140625" style="3" customWidth="1"/>
    <col min="4" max="4" width="6" style="3" customWidth="1"/>
    <col min="5" max="5" width="9.5703125" style="3" customWidth="1"/>
    <col min="6" max="6" width="6.7109375" style="3" customWidth="1"/>
    <col min="7" max="7" width="8.7109375" style="3" customWidth="1"/>
    <col min="8" max="8" width="6.85546875" style="3" customWidth="1"/>
    <col min="9" max="9" width="45.85546875" style="3" customWidth="1"/>
    <col min="10" max="10" width="7" style="3" customWidth="1"/>
    <col min="11" max="11" width="38" style="3" customWidth="1"/>
    <col min="12" max="12" width="11.140625" style="3" customWidth="1"/>
    <col min="13" max="13" width="11.5703125" style="3" customWidth="1"/>
    <col min="14" max="14" width="14.42578125" style="3"/>
    <col min="15" max="15" width="10.28515625" style="3" customWidth="1"/>
    <col min="16" max="16" width="13.85546875" style="3" customWidth="1"/>
    <col min="17" max="17" width="10.140625" style="3" customWidth="1"/>
    <col min="18" max="22" width="14.42578125" style="3"/>
    <col min="23" max="23" width="15.7109375" style="3" customWidth="1"/>
    <col min="24" max="16384" width="14.42578125" style="3"/>
  </cols>
  <sheetData>
    <row r="1" spans="1:28" ht="15">
      <c r="A1" s="1">
        <v>141</v>
      </c>
      <c r="B1" s="1"/>
      <c r="C1" s="1"/>
      <c r="D1" s="1"/>
      <c r="E1" s="92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  <c r="U1" s="1"/>
      <c r="V1" s="1"/>
      <c r="W1" s="2"/>
      <c r="X1" s="2"/>
    </row>
    <row r="2" spans="1:2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1:28" ht="47.25" customHeight="1">
      <c r="A3" s="88" t="s">
        <v>1</v>
      </c>
      <c r="B3" s="91" t="s">
        <v>2</v>
      </c>
      <c r="C3" s="25"/>
      <c r="D3" s="25"/>
      <c r="E3" s="85" t="s">
        <v>3</v>
      </c>
      <c r="F3" s="86"/>
      <c r="G3" s="99" t="s">
        <v>4</v>
      </c>
      <c r="H3" s="100"/>
      <c r="I3" s="100"/>
      <c r="J3" s="100"/>
      <c r="K3" s="100"/>
      <c r="L3" s="100"/>
      <c r="M3" s="100"/>
      <c r="N3" s="96"/>
      <c r="O3" s="95" t="s">
        <v>5</v>
      </c>
      <c r="P3" s="96"/>
      <c r="Q3" s="91" t="s">
        <v>6</v>
      </c>
      <c r="R3" s="88" t="s">
        <v>7</v>
      </c>
      <c r="S3" s="91" t="s">
        <v>8</v>
      </c>
      <c r="T3" s="91" t="s">
        <v>9</v>
      </c>
      <c r="U3" s="93" t="s">
        <v>10</v>
      </c>
      <c r="V3" s="93" t="s">
        <v>11</v>
      </c>
      <c r="W3" s="94" t="s">
        <v>12</v>
      </c>
      <c r="X3" s="86"/>
    </row>
    <row r="4" spans="1:28" ht="45" customHeight="1">
      <c r="A4" s="89"/>
      <c r="B4" s="89"/>
      <c r="C4" s="26"/>
      <c r="D4" s="26"/>
      <c r="E4" s="4" t="s">
        <v>13</v>
      </c>
      <c r="F4" s="4" t="s">
        <v>14</v>
      </c>
      <c r="G4" s="22" t="s">
        <v>15</v>
      </c>
      <c r="H4" s="85" t="s">
        <v>16</v>
      </c>
      <c r="I4" s="86"/>
      <c r="J4" s="85" t="s">
        <v>17</v>
      </c>
      <c r="K4" s="86"/>
      <c r="L4" s="23" t="s">
        <v>18</v>
      </c>
      <c r="M4" s="23" t="s">
        <v>19</v>
      </c>
      <c r="N4" s="22" t="s">
        <v>20</v>
      </c>
      <c r="O4" s="97"/>
      <c r="P4" s="98"/>
      <c r="Q4" s="90"/>
      <c r="R4" s="90"/>
      <c r="S4" s="90"/>
      <c r="T4" s="89"/>
      <c r="U4" s="89"/>
      <c r="V4" s="90"/>
      <c r="W4" s="24" t="s">
        <v>21</v>
      </c>
      <c r="X4" s="24" t="s">
        <v>22</v>
      </c>
    </row>
    <row r="5" spans="1:28" ht="30" thickBot="1">
      <c r="A5" s="90"/>
      <c r="B5" s="90"/>
      <c r="C5" s="27"/>
      <c r="D5" s="27"/>
      <c r="E5" s="87">
        <v>1</v>
      </c>
      <c r="F5" s="86"/>
      <c r="G5" s="4">
        <v>2</v>
      </c>
      <c r="H5" s="4">
        <v>3</v>
      </c>
      <c r="I5" s="4" t="s">
        <v>23</v>
      </c>
      <c r="J5" s="4">
        <v>4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22" t="s">
        <v>28</v>
      </c>
      <c r="Q5" s="4">
        <v>6</v>
      </c>
      <c r="R5" s="5" t="s">
        <v>29</v>
      </c>
      <c r="S5" s="6">
        <v>7</v>
      </c>
      <c r="T5" s="4">
        <v>8</v>
      </c>
      <c r="U5" s="4">
        <v>9</v>
      </c>
      <c r="V5" s="7">
        <v>10</v>
      </c>
      <c r="W5" s="8"/>
      <c r="X5" s="8"/>
    </row>
    <row r="6" spans="1:28" s="80" customFormat="1" ht="45.75" thickBot="1">
      <c r="A6" s="28">
        <v>1</v>
      </c>
      <c r="B6" s="29" t="s">
        <v>30</v>
      </c>
      <c r="C6" s="74">
        <v>-2</v>
      </c>
      <c r="D6" s="30">
        <v>133</v>
      </c>
      <c r="E6" s="31">
        <v>131</v>
      </c>
      <c r="F6" s="31">
        <v>62</v>
      </c>
      <c r="G6" s="31">
        <v>124</v>
      </c>
      <c r="H6" s="31">
        <v>7</v>
      </c>
      <c r="I6" s="29" t="s">
        <v>31</v>
      </c>
      <c r="J6" s="31">
        <v>2</v>
      </c>
      <c r="K6" s="29" t="s">
        <v>32</v>
      </c>
      <c r="L6" s="43">
        <v>131</v>
      </c>
      <c r="M6" s="43">
        <v>126</v>
      </c>
      <c r="N6" s="44">
        <v>100</v>
      </c>
      <c r="O6" s="29">
        <v>3</v>
      </c>
      <c r="P6" s="78" t="s">
        <v>98</v>
      </c>
      <c r="Q6" s="45">
        <v>8</v>
      </c>
      <c r="R6" s="46">
        <v>145</v>
      </c>
      <c r="S6" s="47">
        <v>5</v>
      </c>
      <c r="T6" s="44"/>
      <c r="U6" s="29">
        <v>13</v>
      </c>
      <c r="V6" s="45">
        <v>5</v>
      </c>
      <c r="W6" s="79" t="s">
        <v>33</v>
      </c>
      <c r="X6" s="79" t="s">
        <v>34</v>
      </c>
    </row>
    <row r="7" spans="1:28" ht="61.5" customHeight="1" thickBot="1">
      <c r="A7" s="28">
        <v>2</v>
      </c>
      <c r="B7" s="29" t="s">
        <v>35</v>
      </c>
      <c r="C7" s="74"/>
      <c r="D7" s="32">
        <v>174</v>
      </c>
      <c r="E7" s="31">
        <v>174</v>
      </c>
      <c r="F7" s="31">
        <v>81</v>
      </c>
      <c r="G7" s="31">
        <v>162</v>
      </c>
      <c r="H7" s="31">
        <v>12</v>
      </c>
      <c r="I7" s="42" t="s">
        <v>91</v>
      </c>
      <c r="J7" s="31">
        <v>10</v>
      </c>
      <c r="K7" s="42" t="s">
        <v>92</v>
      </c>
      <c r="L7" s="43">
        <v>174</v>
      </c>
      <c r="M7" s="43">
        <v>172</v>
      </c>
      <c r="N7" s="44">
        <v>100</v>
      </c>
      <c r="O7" s="29"/>
      <c r="P7" s="29"/>
      <c r="Q7" s="45">
        <v>7</v>
      </c>
      <c r="R7" s="46">
        <v>179</v>
      </c>
      <c r="S7" s="47">
        <v>5</v>
      </c>
      <c r="T7" s="44" t="s">
        <v>36</v>
      </c>
      <c r="U7" s="48"/>
      <c r="V7" s="45">
        <v>1</v>
      </c>
      <c r="W7" s="9"/>
      <c r="X7" s="9" t="s">
        <v>37</v>
      </c>
    </row>
    <row r="8" spans="1:28" ht="29.25" customHeight="1" thickBot="1">
      <c r="A8" s="33">
        <v>3</v>
      </c>
      <c r="B8" s="29" t="s">
        <v>38</v>
      </c>
      <c r="C8" s="74">
        <v>-5</v>
      </c>
      <c r="D8" s="32">
        <v>184</v>
      </c>
      <c r="E8" s="31">
        <v>179</v>
      </c>
      <c r="F8" s="31">
        <v>98</v>
      </c>
      <c r="G8" s="31">
        <v>168</v>
      </c>
      <c r="H8" s="31">
        <v>11</v>
      </c>
      <c r="I8" s="42" t="s">
        <v>39</v>
      </c>
      <c r="J8" s="31"/>
      <c r="K8" s="35"/>
      <c r="L8" s="43">
        <v>179</v>
      </c>
      <c r="M8" s="43">
        <v>168</v>
      </c>
      <c r="N8" s="49">
        <v>1</v>
      </c>
      <c r="O8" s="50"/>
      <c r="P8" s="50"/>
      <c r="Q8" s="45">
        <v>4</v>
      </c>
      <c r="R8" s="51">
        <f t="shared" ref="R8:R9" si="0">M8+O8+Q8+U8-V8</f>
        <v>173</v>
      </c>
      <c r="S8" s="47">
        <v>5</v>
      </c>
      <c r="T8" s="44" t="s">
        <v>40</v>
      </c>
      <c r="U8" s="50">
        <v>1</v>
      </c>
      <c r="V8" s="52"/>
      <c r="W8" s="9" t="s">
        <v>41</v>
      </c>
    </row>
    <row r="9" spans="1:28" ht="29.25" customHeight="1" thickBot="1">
      <c r="A9" s="29">
        <v>4</v>
      </c>
      <c r="B9" s="29" t="s">
        <v>42</v>
      </c>
      <c r="C9" s="75" t="s">
        <v>96</v>
      </c>
      <c r="D9" s="32">
        <v>159</v>
      </c>
      <c r="E9" s="31">
        <v>185</v>
      </c>
      <c r="F9" s="31">
        <v>90</v>
      </c>
      <c r="G9" s="31">
        <v>180</v>
      </c>
      <c r="H9" s="31">
        <v>5</v>
      </c>
      <c r="I9" s="53" t="s">
        <v>43</v>
      </c>
      <c r="J9" s="31">
        <v>17</v>
      </c>
      <c r="K9" s="54" t="s">
        <v>44</v>
      </c>
      <c r="L9" s="43">
        <f t="shared" ref="L9:L12" si="1">G9+H9</f>
        <v>185</v>
      </c>
      <c r="M9" s="43">
        <f t="shared" ref="M9:M11" si="2">G9+J9</f>
        <v>197</v>
      </c>
      <c r="N9" s="55">
        <f t="shared" ref="N9:N16" si="3">L9/E9*100</f>
        <v>100</v>
      </c>
      <c r="O9" s="29"/>
      <c r="P9" s="29"/>
      <c r="Q9" s="45">
        <v>8</v>
      </c>
      <c r="R9" s="51">
        <f t="shared" si="0"/>
        <v>203</v>
      </c>
      <c r="S9" s="56">
        <v>6</v>
      </c>
      <c r="T9" s="57">
        <f t="shared" ref="T9:T11" si="4">R9/S9</f>
        <v>33.833333333333336</v>
      </c>
      <c r="U9" s="29">
        <v>4</v>
      </c>
      <c r="V9" s="45">
        <v>6</v>
      </c>
      <c r="W9" s="9" t="s">
        <v>45</v>
      </c>
      <c r="X9" s="9" t="s">
        <v>46</v>
      </c>
    </row>
    <row r="10" spans="1:28" ht="16.5" thickBot="1">
      <c r="A10" s="28">
        <v>5</v>
      </c>
      <c r="B10" s="29" t="s">
        <v>47</v>
      </c>
      <c r="C10" s="74">
        <v>-24</v>
      </c>
      <c r="D10" s="32">
        <v>165</v>
      </c>
      <c r="E10" s="31">
        <v>141</v>
      </c>
      <c r="F10" s="31">
        <v>57</v>
      </c>
      <c r="G10" s="31">
        <v>130</v>
      </c>
      <c r="H10" s="31">
        <v>11</v>
      </c>
      <c r="I10" s="35" t="s">
        <v>48</v>
      </c>
      <c r="J10" s="31">
        <v>4</v>
      </c>
      <c r="K10" s="35" t="s">
        <v>49</v>
      </c>
      <c r="L10" s="43">
        <f t="shared" si="1"/>
        <v>141</v>
      </c>
      <c r="M10" s="43">
        <f t="shared" si="2"/>
        <v>134</v>
      </c>
      <c r="N10" s="55">
        <f t="shared" si="3"/>
        <v>100</v>
      </c>
      <c r="O10" s="29">
        <v>4</v>
      </c>
      <c r="P10" s="29" t="s">
        <v>50</v>
      </c>
      <c r="Q10" s="45">
        <v>6</v>
      </c>
      <c r="R10" s="51">
        <v>144</v>
      </c>
      <c r="S10" s="47">
        <v>5</v>
      </c>
      <c r="T10" s="57">
        <f t="shared" si="4"/>
        <v>28.8</v>
      </c>
      <c r="U10" s="29">
        <v>7</v>
      </c>
      <c r="V10" s="45">
        <v>24</v>
      </c>
      <c r="W10" s="9" t="s">
        <v>51</v>
      </c>
      <c r="X10" s="9" t="s">
        <v>52</v>
      </c>
    </row>
    <row r="11" spans="1:28" ht="16.5" thickBot="1">
      <c r="A11" s="28">
        <v>6</v>
      </c>
      <c r="B11" s="29" t="s">
        <v>53</v>
      </c>
      <c r="C11" s="74"/>
      <c r="D11" s="32">
        <v>126</v>
      </c>
      <c r="E11" s="31">
        <v>126</v>
      </c>
      <c r="F11" s="31">
        <v>56</v>
      </c>
      <c r="G11" s="31">
        <v>121</v>
      </c>
      <c r="H11" s="31">
        <v>5</v>
      </c>
      <c r="I11" s="35" t="s">
        <v>54</v>
      </c>
      <c r="J11" s="31">
        <v>0</v>
      </c>
      <c r="K11" s="35"/>
      <c r="L11" s="43">
        <f t="shared" si="1"/>
        <v>126</v>
      </c>
      <c r="M11" s="43">
        <f t="shared" si="2"/>
        <v>121</v>
      </c>
      <c r="N11" s="55">
        <f t="shared" si="3"/>
        <v>100</v>
      </c>
      <c r="O11" s="29">
        <v>3</v>
      </c>
      <c r="P11" s="29" t="s">
        <v>50</v>
      </c>
      <c r="Q11" s="45">
        <v>4</v>
      </c>
      <c r="R11" s="51">
        <f t="shared" ref="R11:R12" si="5">M11+O11+Q11+U11-V11</f>
        <v>128</v>
      </c>
      <c r="S11" s="47">
        <v>4</v>
      </c>
      <c r="T11" s="57">
        <f t="shared" si="4"/>
        <v>32</v>
      </c>
      <c r="U11" s="29"/>
      <c r="V11" s="45"/>
      <c r="W11" s="9"/>
      <c r="X11" s="9"/>
    </row>
    <row r="12" spans="1:28" ht="33.75" customHeight="1" thickBot="1">
      <c r="A12" s="28">
        <v>7</v>
      </c>
      <c r="B12" s="29" t="s">
        <v>55</v>
      </c>
      <c r="C12" s="74"/>
      <c r="D12" s="32">
        <v>96</v>
      </c>
      <c r="E12" s="31">
        <v>96</v>
      </c>
      <c r="F12" s="31">
        <v>53</v>
      </c>
      <c r="G12" s="31">
        <v>91</v>
      </c>
      <c r="H12" s="31">
        <v>5</v>
      </c>
      <c r="I12" s="35" t="s">
        <v>56</v>
      </c>
      <c r="J12" s="31">
        <v>13</v>
      </c>
      <c r="K12" s="42" t="s">
        <v>93</v>
      </c>
      <c r="L12" s="43">
        <f t="shared" si="1"/>
        <v>96</v>
      </c>
      <c r="M12" s="43">
        <v>94</v>
      </c>
      <c r="N12" s="55">
        <f t="shared" si="3"/>
        <v>100</v>
      </c>
      <c r="O12" s="29">
        <v>3</v>
      </c>
      <c r="P12" s="29" t="s">
        <v>50</v>
      </c>
      <c r="Q12" s="45">
        <v>3</v>
      </c>
      <c r="R12" s="46">
        <f t="shared" si="5"/>
        <v>101</v>
      </c>
      <c r="S12" s="47">
        <v>4</v>
      </c>
      <c r="T12" s="44"/>
      <c r="U12" s="29">
        <v>2</v>
      </c>
      <c r="V12" s="45">
        <v>1</v>
      </c>
      <c r="W12" s="9" t="s">
        <v>57</v>
      </c>
      <c r="X12" s="9" t="s">
        <v>38</v>
      </c>
    </row>
    <row r="13" spans="1:28" ht="16.5" thickBot="1">
      <c r="A13" s="28">
        <v>8</v>
      </c>
      <c r="B13" s="29" t="s">
        <v>58</v>
      </c>
      <c r="C13" s="74"/>
      <c r="D13" s="32">
        <v>73</v>
      </c>
      <c r="E13" s="31">
        <v>73</v>
      </c>
      <c r="F13" s="31">
        <v>36</v>
      </c>
      <c r="G13" s="31">
        <v>58</v>
      </c>
      <c r="H13" s="31">
        <v>5</v>
      </c>
      <c r="I13" s="35" t="s">
        <v>59</v>
      </c>
      <c r="J13" s="31">
        <v>3</v>
      </c>
      <c r="K13" s="35" t="s">
        <v>60</v>
      </c>
      <c r="L13" s="43">
        <v>73</v>
      </c>
      <c r="M13" s="43">
        <v>58</v>
      </c>
      <c r="N13" s="55">
        <f t="shared" si="3"/>
        <v>100</v>
      </c>
      <c r="O13" s="29"/>
      <c r="P13" s="29"/>
      <c r="Q13" s="45">
        <v>5</v>
      </c>
      <c r="R13" s="46">
        <v>66</v>
      </c>
      <c r="S13" s="47">
        <v>2</v>
      </c>
      <c r="T13" s="44">
        <v>33</v>
      </c>
      <c r="U13" s="29"/>
      <c r="V13" s="45">
        <v>7</v>
      </c>
      <c r="W13" s="9"/>
      <c r="X13" s="9" t="s">
        <v>61</v>
      </c>
    </row>
    <row r="14" spans="1:28" ht="16.5" thickBot="1">
      <c r="A14" s="33">
        <v>9</v>
      </c>
      <c r="B14" s="29" t="s">
        <v>57</v>
      </c>
      <c r="C14" s="75" t="s">
        <v>97</v>
      </c>
      <c r="D14" s="32">
        <v>99</v>
      </c>
      <c r="E14" s="31">
        <v>100</v>
      </c>
      <c r="F14" s="31">
        <v>43</v>
      </c>
      <c r="G14" s="31">
        <v>96</v>
      </c>
      <c r="H14" s="31">
        <v>4</v>
      </c>
      <c r="I14" s="35" t="s">
        <v>62</v>
      </c>
      <c r="J14" s="31">
        <v>1</v>
      </c>
      <c r="K14" s="35" t="s">
        <v>63</v>
      </c>
      <c r="L14" s="43">
        <v>100</v>
      </c>
      <c r="M14" s="43">
        <v>97</v>
      </c>
      <c r="N14" s="55">
        <f t="shared" si="3"/>
        <v>100</v>
      </c>
      <c r="O14" s="50">
        <v>0</v>
      </c>
      <c r="P14" s="50"/>
      <c r="Q14" s="45">
        <v>5</v>
      </c>
      <c r="R14" s="46">
        <v>89</v>
      </c>
      <c r="S14" s="47">
        <v>4</v>
      </c>
      <c r="T14" s="44"/>
      <c r="U14" s="50"/>
      <c r="V14" s="52">
        <v>13</v>
      </c>
      <c r="W14" s="9"/>
      <c r="X14" s="10" t="s">
        <v>64</v>
      </c>
    </row>
    <row r="15" spans="1:28" ht="16.5" thickBot="1">
      <c r="A15" s="34">
        <v>10</v>
      </c>
      <c r="B15" s="35" t="s">
        <v>65</v>
      </c>
      <c r="C15" s="76"/>
      <c r="D15" s="32">
        <v>85</v>
      </c>
      <c r="E15" s="36">
        <v>85</v>
      </c>
      <c r="F15" s="36">
        <v>37</v>
      </c>
      <c r="G15" s="36">
        <v>78</v>
      </c>
      <c r="H15" s="36">
        <v>7</v>
      </c>
      <c r="I15" s="58" t="s">
        <v>66</v>
      </c>
      <c r="J15" s="36">
        <v>4</v>
      </c>
      <c r="K15" s="58" t="s">
        <v>67</v>
      </c>
      <c r="L15" s="59">
        <f>G15+H15</f>
        <v>85</v>
      </c>
      <c r="M15" s="59">
        <f>G15+J15</f>
        <v>82</v>
      </c>
      <c r="N15" s="55">
        <f t="shared" si="3"/>
        <v>100</v>
      </c>
      <c r="O15" s="60"/>
      <c r="P15" s="61"/>
      <c r="Q15" s="58">
        <v>2</v>
      </c>
      <c r="R15" s="62">
        <f>M15+O15+Q15+U15-V15</f>
        <v>80</v>
      </c>
      <c r="S15" s="63">
        <v>3</v>
      </c>
      <c r="T15" s="57">
        <f>R15/S15</f>
        <v>26.666666666666668</v>
      </c>
      <c r="U15" s="61"/>
      <c r="V15" s="58">
        <v>4</v>
      </c>
      <c r="W15" s="11"/>
      <c r="X15" s="12" t="s">
        <v>68</v>
      </c>
      <c r="Y15" s="13"/>
      <c r="Z15" s="14"/>
      <c r="AA15" s="14"/>
      <c r="AB15" s="14"/>
    </row>
    <row r="16" spans="1:28" ht="26.25" thickBot="1">
      <c r="A16" s="28">
        <v>11</v>
      </c>
      <c r="B16" s="29" t="s">
        <v>69</v>
      </c>
      <c r="C16" s="74"/>
      <c r="D16" s="32">
        <v>149</v>
      </c>
      <c r="E16" s="31">
        <v>149</v>
      </c>
      <c r="F16" s="31">
        <v>82</v>
      </c>
      <c r="G16" s="31">
        <v>122</v>
      </c>
      <c r="H16" s="31">
        <v>27</v>
      </c>
      <c r="I16" s="42" t="s">
        <v>95</v>
      </c>
      <c r="J16" s="31">
        <v>10</v>
      </c>
      <c r="K16" s="42" t="s">
        <v>94</v>
      </c>
      <c r="L16" s="43">
        <v>149</v>
      </c>
      <c r="M16" s="43">
        <v>132</v>
      </c>
      <c r="N16" s="55">
        <f t="shared" si="3"/>
        <v>100</v>
      </c>
      <c r="O16" s="64">
        <v>0</v>
      </c>
      <c r="P16" s="65">
        <v>0</v>
      </c>
      <c r="Q16" s="29">
        <v>5</v>
      </c>
      <c r="R16" s="46">
        <v>137</v>
      </c>
      <c r="S16" s="66">
        <v>4</v>
      </c>
      <c r="T16" s="44" t="s">
        <v>40</v>
      </c>
      <c r="U16" s="67"/>
      <c r="V16" s="68"/>
      <c r="W16" s="15" t="s">
        <v>70</v>
      </c>
      <c r="X16" s="9" t="s">
        <v>71</v>
      </c>
      <c r="Y16" s="16"/>
      <c r="Z16" s="17"/>
    </row>
    <row r="17" spans="1:24" ht="42" customHeight="1" thickBot="1">
      <c r="A17" s="28">
        <v>12</v>
      </c>
      <c r="B17" s="29" t="s">
        <v>72</v>
      </c>
      <c r="C17" s="74">
        <v>-9</v>
      </c>
      <c r="D17" s="32">
        <v>160</v>
      </c>
      <c r="E17" s="37">
        <v>151</v>
      </c>
      <c r="F17" s="37">
        <v>75</v>
      </c>
      <c r="G17" s="31">
        <v>132</v>
      </c>
      <c r="H17" s="31">
        <v>19</v>
      </c>
      <c r="I17" s="42" t="s">
        <v>73</v>
      </c>
      <c r="J17" s="31">
        <v>2</v>
      </c>
      <c r="K17" s="35" t="s">
        <v>74</v>
      </c>
      <c r="L17" s="43">
        <v>151</v>
      </c>
      <c r="M17" s="43">
        <f>G17+J17</f>
        <v>134</v>
      </c>
      <c r="N17" s="44">
        <v>100</v>
      </c>
      <c r="O17" s="29">
        <v>1</v>
      </c>
      <c r="P17" s="29" t="s">
        <v>75</v>
      </c>
      <c r="Q17" s="45">
        <v>6</v>
      </c>
      <c r="R17" s="46">
        <f>M17+O17+Q17+U17-V17</f>
        <v>131</v>
      </c>
      <c r="S17" s="47">
        <v>4</v>
      </c>
      <c r="T17" s="44">
        <f>R17/S17</f>
        <v>32.75</v>
      </c>
      <c r="U17" s="29">
        <v>3</v>
      </c>
      <c r="V17" s="45">
        <v>13</v>
      </c>
      <c r="W17" s="15" t="s">
        <v>76</v>
      </c>
      <c r="X17" s="18" t="s">
        <v>77</v>
      </c>
    </row>
    <row r="18" spans="1:24" ht="16.5" thickBot="1">
      <c r="A18" s="38">
        <v>13</v>
      </c>
      <c r="B18" s="39" t="s">
        <v>78</v>
      </c>
      <c r="C18" s="74"/>
      <c r="D18" s="32">
        <v>124</v>
      </c>
      <c r="E18" s="37">
        <v>124</v>
      </c>
      <c r="F18" s="37">
        <v>54</v>
      </c>
      <c r="G18" s="37">
        <v>120</v>
      </c>
      <c r="H18" s="37">
        <v>4</v>
      </c>
      <c r="I18" s="69" t="s">
        <v>79</v>
      </c>
      <c r="J18" s="37">
        <v>18</v>
      </c>
      <c r="K18" s="69" t="s">
        <v>80</v>
      </c>
      <c r="L18" s="37">
        <v>124</v>
      </c>
      <c r="M18" s="37">
        <v>138</v>
      </c>
      <c r="N18" s="38">
        <v>100</v>
      </c>
      <c r="O18" s="39">
        <v>5</v>
      </c>
      <c r="P18" s="39" t="s">
        <v>81</v>
      </c>
      <c r="Q18" s="70">
        <v>4</v>
      </c>
      <c r="R18" s="71">
        <v>141</v>
      </c>
      <c r="S18" s="56">
        <v>5</v>
      </c>
      <c r="T18" s="72">
        <v>28.2</v>
      </c>
      <c r="U18" s="39"/>
      <c r="V18" s="70">
        <v>6</v>
      </c>
      <c r="W18" s="19"/>
      <c r="X18" s="20" t="s">
        <v>90</v>
      </c>
    </row>
    <row r="19" spans="1:24" ht="16.5" thickBot="1">
      <c r="A19" s="28">
        <v>14</v>
      </c>
      <c r="B19" s="29" t="s">
        <v>82</v>
      </c>
      <c r="C19" s="74"/>
      <c r="D19" s="32">
        <v>46</v>
      </c>
      <c r="E19" s="37">
        <v>46</v>
      </c>
      <c r="F19" s="37"/>
      <c r="G19" s="31"/>
      <c r="H19" s="31"/>
      <c r="I19" s="29"/>
      <c r="J19" s="31"/>
      <c r="K19" s="29"/>
      <c r="L19" s="43">
        <v>0</v>
      </c>
      <c r="M19" s="43">
        <v>0</v>
      </c>
      <c r="N19" s="44" t="e">
        <v>#DIV/0!</v>
      </c>
      <c r="O19" s="29"/>
      <c r="P19" s="29"/>
      <c r="Q19" s="45"/>
      <c r="R19" s="46">
        <v>0</v>
      </c>
      <c r="S19" s="47"/>
      <c r="T19" s="44"/>
      <c r="U19" s="48"/>
      <c r="V19" s="45"/>
      <c r="W19" s="9"/>
      <c r="X19" s="9"/>
    </row>
    <row r="20" spans="1:24" ht="16.5" thickBot="1">
      <c r="A20" s="28">
        <v>15</v>
      </c>
      <c r="B20" s="29" t="s">
        <v>51</v>
      </c>
      <c r="C20" s="74"/>
      <c r="D20" s="32">
        <v>71</v>
      </c>
      <c r="E20" s="39">
        <v>71</v>
      </c>
      <c r="F20" s="39">
        <v>34</v>
      </c>
      <c r="G20" s="29">
        <v>58</v>
      </c>
      <c r="H20" s="29">
        <v>7</v>
      </c>
      <c r="I20" s="35" t="s">
        <v>83</v>
      </c>
      <c r="J20" s="29"/>
      <c r="K20" s="29" t="s">
        <v>84</v>
      </c>
      <c r="L20" s="43">
        <v>71</v>
      </c>
      <c r="M20" s="43">
        <v>58</v>
      </c>
      <c r="N20" s="44">
        <v>100</v>
      </c>
      <c r="O20" s="29"/>
      <c r="P20" s="29"/>
      <c r="Q20" s="45">
        <v>4</v>
      </c>
      <c r="R20" s="46">
        <v>62</v>
      </c>
      <c r="S20" s="47">
        <v>2</v>
      </c>
      <c r="T20" s="38">
        <v>31</v>
      </c>
      <c r="U20" s="39"/>
      <c r="V20" s="45">
        <v>1</v>
      </c>
      <c r="W20" s="9" t="s">
        <v>85</v>
      </c>
      <c r="X20" s="9"/>
    </row>
    <row r="21" spans="1:24" ht="16.5" thickBot="1">
      <c r="A21" s="40"/>
      <c r="B21" s="28" t="s">
        <v>86</v>
      </c>
      <c r="C21" s="77">
        <v>-13</v>
      </c>
      <c r="D21" s="41">
        <v>1844</v>
      </c>
      <c r="E21" s="28">
        <f>SUM(E6:E20)</f>
        <v>1831</v>
      </c>
      <c r="F21" s="28">
        <f t="shared" ref="F21:J21" si="6">SUM(F6:F20)</f>
        <v>858</v>
      </c>
      <c r="G21" s="28">
        <f t="shared" si="6"/>
        <v>1640</v>
      </c>
      <c r="H21" s="28">
        <f t="shared" si="6"/>
        <v>129</v>
      </c>
      <c r="I21" s="28"/>
      <c r="J21" s="28">
        <f t="shared" si="6"/>
        <v>84</v>
      </c>
      <c r="K21" s="28"/>
      <c r="L21" s="73">
        <f t="shared" ref="L21" si="7">SUM(L6:L20)</f>
        <v>1785</v>
      </c>
      <c r="M21" s="73">
        <f t="shared" ref="M21" si="8">SUM(M6:M20)</f>
        <v>1711</v>
      </c>
      <c r="N21" s="44" t="e">
        <v>#DIV/0!</v>
      </c>
      <c r="O21" s="28">
        <f t="shared" ref="O21" si="9">SUM(O6:O20)</f>
        <v>19</v>
      </c>
      <c r="P21" s="28"/>
      <c r="Q21" s="28">
        <f t="shared" ref="Q21" si="10">SUM(Q6:Q20)</f>
        <v>71</v>
      </c>
      <c r="R21" s="28">
        <f t="shared" ref="R21:S21" si="11">SUM(R6:R20)</f>
        <v>1779</v>
      </c>
      <c r="S21" s="28">
        <f t="shared" si="11"/>
        <v>58</v>
      </c>
      <c r="T21" s="28"/>
      <c r="U21" s="28">
        <f t="shared" ref="U21:V21" si="12">SUM(U6:U20)</f>
        <v>30</v>
      </c>
      <c r="V21" s="28">
        <f t="shared" si="12"/>
        <v>81</v>
      </c>
      <c r="W21" s="9"/>
      <c r="X21" s="9"/>
    </row>
    <row r="22" spans="1:24" ht="15">
      <c r="A22" s="82" t="s">
        <v>87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"/>
      <c r="R22" s="1"/>
      <c r="S22" s="1"/>
      <c r="T22" s="1"/>
      <c r="U22" s="1"/>
      <c r="V22" s="1"/>
      <c r="W22" s="2"/>
      <c r="X22" s="2"/>
    </row>
    <row r="23" spans="1:24" ht="15">
      <c r="A23" s="84" t="s">
        <v>88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"/>
      <c r="Q23" s="1"/>
      <c r="R23" s="1"/>
      <c r="S23" s="1"/>
      <c r="T23" s="1"/>
      <c r="U23" s="1"/>
      <c r="V23" s="1"/>
      <c r="W23" s="2"/>
      <c r="X23" s="2"/>
    </row>
    <row r="28" spans="1:24" ht="12.75">
      <c r="K28" s="21" t="s">
        <v>89</v>
      </c>
    </row>
  </sheetData>
  <mergeCells count="18">
    <mergeCell ref="E1:R1"/>
    <mergeCell ref="U3:U4"/>
    <mergeCell ref="V3:V4"/>
    <mergeCell ref="W3:X3"/>
    <mergeCell ref="O3:P4"/>
    <mergeCell ref="Q3:Q4"/>
    <mergeCell ref="R3:R4"/>
    <mergeCell ref="S3:S4"/>
    <mergeCell ref="T3:T4"/>
    <mergeCell ref="J4:K4"/>
    <mergeCell ref="G3:N3"/>
    <mergeCell ref="A22:P22"/>
    <mergeCell ref="A23:O23"/>
    <mergeCell ref="E3:F3"/>
    <mergeCell ref="E5:F5"/>
    <mergeCell ref="H4:I4"/>
    <mergeCell ref="A3:A5"/>
    <mergeCell ref="B3:B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D2" zoomScale="75" zoomScaleNormal="75" workbookViewId="0">
      <selection activeCell="X10" sqref="X10"/>
    </sheetView>
  </sheetViews>
  <sheetFormatPr defaultColWidth="14.42578125" defaultRowHeight="12.75"/>
  <cols>
    <col min="1" max="1" width="4.42578125" style="3" customWidth="1"/>
    <col min="2" max="3" width="6.85546875" style="3" customWidth="1"/>
    <col min="4" max="4" width="4.42578125" style="3" customWidth="1"/>
    <col min="5" max="5" width="5.85546875" style="3" customWidth="1"/>
    <col min="6" max="6" width="4.42578125" style="3" customWidth="1"/>
    <col min="7" max="7" width="27" style="3" customWidth="1"/>
    <col min="8" max="8" width="3.5703125" style="3" customWidth="1"/>
    <col min="9" max="9" width="22.5703125" style="3" customWidth="1"/>
    <col min="10" max="10" width="7.140625" style="3" customWidth="1"/>
    <col min="11" max="11" width="5.42578125" style="3" customWidth="1"/>
    <col min="12" max="12" width="5.28515625" style="3" customWidth="1"/>
    <col min="13" max="13" width="4.140625" style="3" customWidth="1"/>
    <col min="14" max="14" width="6.5703125" style="3" customWidth="1"/>
    <col min="15" max="15" width="4.5703125" style="3" customWidth="1"/>
    <col min="16" max="16" width="6.5703125" style="3" customWidth="1"/>
    <col min="17" max="17" width="6.85546875" style="3" customWidth="1"/>
    <col min="18" max="18" width="5.85546875" style="3" customWidth="1"/>
    <col min="19" max="19" width="13.85546875" style="3" customWidth="1"/>
    <col min="20" max="16384" width="14.42578125" style="3"/>
  </cols>
  <sheetData>
    <row r="1" spans="1:19" ht="22.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09" customFormat="1" ht="47.25" customHeight="1">
      <c r="A3" s="127" t="s">
        <v>1</v>
      </c>
      <c r="B3" s="128" t="s">
        <v>2</v>
      </c>
      <c r="C3" s="105" t="s">
        <v>3</v>
      </c>
      <c r="D3" s="106"/>
      <c r="E3" s="111" t="s">
        <v>4</v>
      </c>
      <c r="F3" s="129"/>
      <c r="G3" s="129"/>
      <c r="H3" s="129"/>
      <c r="I3" s="129"/>
      <c r="J3" s="129"/>
      <c r="K3" s="129"/>
      <c r="L3" s="112"/>
      <c r="M3" s="130" t="s">
        <v>117</v>
      </c>
      <c r="N3" s="112"/>
      <c r="O3" s="131" t="s">
        <v>6</v>
      </c>
      <c r="P3" s="131" t="s">
        <v>7</v>
      </c>
      <c r="Q3" s="131" t="s">
        <v>114</v>
      </c>
      <c r="R3" s="131" t="s">
        <v>115</v>
      </c>
      <c r="S3" s="131" t="s">
        <v>116</v>
      </c>
    </row>
    <row r="4" spans="1:19" s="109" customFormat="1" ht="56.25" customHeight="1">
      <c r="A4" s="132"/>
      <c r="B4" s="132"/>
      <c r="C4" s="110" t="s">
        <v>13</v>
      </c>
      <c r="D4" s="110" t="s">
        <v>14</v>
      </c>
      <c r="E4" s="108" t="s">
        <v>15</v>
      </c>
      <c r="F4" s="105" t="s">
        <v>16</v>
      </c>
      <c r="G4" s="106"/>
      <c r="H4" s="105" t="s">
        <v>17</v>
      </c>
      <c r="I4" s="106"/>
      <c r="J4" s="108" t="s">
        <v>18</v>
      </c>
      <c r="K4" s="108" t="s">
        <v>19</v>
      </c>
      <c r="L4" s="108" t="s">
        <v>20</v>
      </c>
      <c r="M4" s="133"/>
      <c r="N4" s="134"/>
      <c r="O4" s="135"/>
      <c r="P4" s="135"/>
      <c r="Q4" s="135"/>
      <c r="R4" s="136"/>
      <c r="S4" s="137"/>
    </row>
    <row r="5" spans="1:19" s="109" customFormat="1" ht="32.25" customHeight="1">
      <c r="A5" s="138"/>
      <c r="B5" s="138"/>
      <c r="C5" s="111">
        <v>1</v>
      </c>
      <c r="D5" s="112"/>
      <c r="E5" s="113">
        <v>2</v>
      </c>
      <c r="F5" s="113">
        <v>3</v>
      </c>
      <c r="G5" s="113" t="s">
        <v>23</v>
      </c>
      <c r="H5" s="113">
        <v>4</v>
      </c>
      <c r="I5" s="113" t="s">
        <v>23</v>
      </c>
      <c r="J5" s="113" t="s">
        <v>24</v>
      </c>
      <c r="K5" s="113" t="s">
        <v>25</v>
      </c>
      <c r="L5" s="113" t="s">
        <v>26</v>
      </c>
      <c r="M5" s="116" t="s">
        <v>113</v>
      </c>
      <c r="N5" s="116" t="s">
        <v>28</v>
      </c>
      <c r="O5" s="113">
        <v>6</v>
      </c>
      <c r="P5" s="114" t="s">
        <v>118</v>
      </c>
      <c r="Q5" s="117">
        <v>7</v>
      </c>
      <c r="R5" s="113">
        <v>8</v>
      </c>
      <c r="S5" s="107"/>
    </row>
    <row r="6" spans="1:19" s="80" customFormat="1" ht="24.75">
      <c r="A6" s="28">
        <v>1</v>
      </c>
      <c r="B6" s="125" t="s">
        <v>30</v>
      </c>
      <c r="C6" s="101">
        <v>144</v>
      </c>
      <c r="D6" s="101">
        <v>68</v>
      </c>
      <c r="E6" s="101">
        <v>142</v>
      </c>
      <c r="F6" s="101">
        <v>2</v>
      </c>
      <c r="G6" s="121" t="s">
        <v>125</v>
      </c>
      <c r="H6" s="101">
        <v>2</v>
      </c>
      <c r="I6" s="121" t="s">
        <v>32</v>
      </c>
      <c r="J6" s="101">
        <f>E6+F6</f>
        <v>144</v>
      </c>
      <c r="K6" s="101">
        <f>E6+H6</f>
        <v>144</v>
      </c>
      <c r="L6" s="148">
        <f>J6/C6*100</f>
        <v>100</v>
      </c>
      <c r="M6" s="101">
        <v>3</v>
      </c>
      <c r="N6" s="139" t="s">
        <v>100</v>
      </c>
      <c r="O6" s="101">
        <v>8</v>
      </c>
      <c r="P6" s="101">
        <f>K6+M6+O6</f>
        <v>155</v>
      </c>
      <c r="Q6" s="118">
        <v>5</v>
      </c>
      <c r="R6" s="104"/>
      <c r="S6" s="68"/>
    </row>
    <row r="7" spans="1:19" ht="42.75" customHeight="1">
      <c r="A7" s="28">
        <v>2</v>
      </c>
      <c r="B7" s="125" t="s">
        <v>35</v>
      </c>
      <c r="C7" s="101">
        <v>174</v>
      </c>
      <c r="D7" s="101">
        <v>81</v>
      </c>
      <c r="E7" s="101">
        <v>162</v>
      </c>
      <c r="F7" s="101">
        <v>12</v>
      </c>
      <c r="G7" s="122" t="s">
        <v>91</v>
      </c>
      <c r="H7" s="101">
        <v>10</v>
      </c>
      <c r="I7" s="122" t="s">
        <v>101</v>
      </c>
      <c r="J7" s="101">
        <f t="shared" ref="J7:J19" si="0">E7+F7</f>
        <v>174</v>
      </c>
      <c r="K7" s="101">
        <f t="shared" ref="K7:K20" si="1">E7+H7</f>
        <v>172</v>
      </c>
      <c r="L7" s="148">
        <f t="shared" ref="L7:L21" si="2">J7/C7*100</f>
        <v>100</v>
      </c>
      <c r="M7" s="101"/>
      <c r="N7" s="140"/>
      <c r="O7" s="101">
        <v>7</v>
      </c>
      <c r="P7" s="101">
        <v>179</v>
      </c>
      <c r="Q7" s="118">
        <v>5</v>
      </c>
      <c r="R7" s="104" t="s">
        <v>36</v>
      </c>
      <c r="S7" s="68"/>
    </row>
    <row r="8" spans="1:19" ht="29.25" customHeight="1">
      <c r="A8" s="33">
        <v>3</v>
      </c>
      <c r="B8" s="144" t="s">
        <v>124</v>
      </c>
      <c r="C8" s="101">
        <v>179</v>
      </c>
      <c r="D8" s="101">
        <v>98</v>
      </c>
      <c r="E8" s="101">
        <v>168</v>
      </c>
      <c r="F8" s="101">
        <v>11</v>
      </c>
      <c r="G8" s="122" t="s">
        <v>102</v>
      </c>
      <c r="H8" s="101"/>
      <c r="I8" s="121"/>
      <c r="J8" s="101">
        <f t="shared" si="0"/>
        <v>179</v>
      </c>
      <c r="K8" s="101">
        <f t="shared" si="1"/>
        <v>168</v>
      </c>
      <c r="L8" s="148">
        <f t="shared" si="2"/>
        <v>100</v>
      </c>
      <c r="M8" s="119"/>
      <c r="N8" s="141"/>
      <c r="O8" s="101">
        <v>4</v>
      </c>
      <c r="P8" s="101">
        <v>173</v>
      </c>
      <c r="Q8" s="118">
        <v>5</v>
      </c>
      <c r="R8" s="104" t="s">
        <v>40</v>
      </c>
      <c r="S8" s="68" t="s">
        <v>126</v>
      </c>
    </row>
    <row r="9" spans="1:19" ht="34.5" customHeight="1">
      <c r="A9" s="29">
        <v>4</v>
      </c>
      <c r="B9" s="144" t="s">
        <v>120</v>
      </c>
      <c r="C9" s="101">
        <v>185</v>
      </c>
      <c r="D9" s="101">
        <v>90</v>
      </c>
      <c r="E9" s="101">
        <v>180</v>
      </c>
      <c r="F9" s="101">
        <v>5</v>
      </c>
      <c r="G9" s="121" t="s">
        <v>43</v>
      </c>
      <c r="H9" s="101">
        <v>17</v>
      </c>
      <c r="I9" s="122" t="s">
        <v>112</v>
      </c>
      <c r="J9" s="101">
        <f t="shared" si="0"/>
        <v>185</v>
      </c>
      <c r="K9" s="101">
        <f t="shared" si="1"/>
        <v>197</v>
      </c>
      <c r="L9" s="148">
        <f t="shared" si="2"/>
        <v>100</v>
      </c>
      <c r="M9" s="101"/>
      <c r="N9" s="140"/>
      <c r="O9" s="101">
        <v>8</v>
      </c>
      <c r="P9" s="101">
        <v>203</v>
      </c>
      <c r="Q9" s="118">
        <v>6</v>
      </c>
      <c r="R9" s="149">
        <f t="shared" ref="R9:R12" si="3">P9/Q9</f>
        <v>33.833333333333336</v>
      </c>
      <c r="S9" s="158" t="s">
        <v>127</v>
      </c>
    </row>
    <row r="10" spans="1:19" ht="18">
      <c r="A10" s="28">
        <v>5</v>
      </c>
      <c r="B10" s="125" t="s">
        <v>47</v>
      </c>
      <c r="C10" s="101">
        <v>141</v>
      </c>
      <c r="D10" s="101">
        <v>57</v>
      </c>
      <c r="E10" s="101">
        <v>130</v>
      </c>
      <c r="F10" s="101">
        <v>11</v>
      </c>
      <c r="G10" s="122" t="s">
        <v>103</v>
      </c>
      <c r="H10" s="101">
        <v>4</v>
      </c>
      <c r="I10" s="121" t="s">
        <v>49</v>
      </c>
      <c r="J10" s="101">
        <f t="shared" si="0"/>
        <v>141</v>
      </c>
      <c r="K10" s="101">
        <f t="shared" si="1"/>
        <v>134</v>
      </c>
      <c r="L10" s="148">
        <f t="shared" si="2"/>
        <v>100</v>
      </c>
      <c r="M10" s="101">
        <v>4</v>
      </c>
      <c r="N10" s="140" t="s">
        <v>50</v>
      </c>
      <c r="O10" s="101">
        <v>6</v>
      </c>
      <c r="P10" s="101">
        <v>144</v>
      </c>
      <c r="Q10" s="118">
        <v>5</v>
      </c>
      <c r="R10" s="104">
        <f t="shared" si="3"/>
        <v>28.8</v>
      </c>
      <c r="S10" s="68"/>
    </row>
    <row r="11" spans="1:19" ht="15">
      <c r="A11" s="28">
        <v>6</v>
      </c>
      <c r="B11" s="125" t="s">
        <v>53</v>
      </c>
      <c r="C11" s="101">
        <v>126</v>
      </c>
      <c r="D11" s="101">
        <v>56</v>
      </c>
      <c r="E11" s="101">
        <v>121</v>
      </c>
      <c r="F11" s="101">
        <v>5</v>
      </c>
      <c r="G11" s="121" t="s">
        <v>104</v>
      </c>
      <c r="H11" s="101">
        <v>0</v>
      </c>
      <c r="I11" s="121"/>
      <c r="J11" s="101">
        <f t="shared" si="0"/>
        <v>126</v>
      </c>
      <c r="K11" s="101">
        <f t="shared" si="1"/>
        <v>121</v>
      </c>
      <c r="L11" s="148">
        <f t="shared" si="2"/>
        <v>100</v>
      </c>
      <c r="M11" s="101">
        <v>3</v>
      </c>
      <c r="N11" s="140" t="s">
        <v>50</v>
      </c>
      <c r="O11" s="101">
        <v>4</v>
      </c>
      <c r="P11" s="101">
        <f>K11+M11+O11</f>
        <v>128</v>
      </c>
      <c r="Q11" s="118">
        <v>4</v>
      </c>
      <c r="R11" s="104">
        <f t="shared" si="3"/>
        <v>32</v>
      </c>
      <c r="S11" s="68"/>
    </row>
    <row r="12" spans="1:19" ht="33.75" customHeight="1">
      <c r="A12" s="28">
        <v>7</v>
      </c>
      <c r="B12" s="125" t="s">
        <v>55</v>
      </c>
      <c r="C12" s="101">
        <v>95</v>
      </c>
      <c r="D12" s="101">
        <v>53</v>
      </c>
      <c r="E12" s="101">
        <v>90</v>
      </c>
      <c r="F12" s="101">
        <v>5</v>
      </c>
      <c r="G12" s="121" t="s">
        <v>56</v>
      </c>
      <c r="H12" s="101">
        <v>13</v>
      </c>
      <c r="I12" s="122" t="s">
        <v>111</v>
      </c>
      <c r="J12" s="101">
        <f t="shared" si="0"/>
        <v>95</v>
      </c>
      <c r="K12" s="101">
        <f t="shared" si="1"/>
        <v>103</v>
      </c>
      <c r="L12" s="148">
        <f t="shared" si="2"/>
        <v>100</v>
      </c>
      <c r="M12" s="101">
        <v>3</v>
      </c>
      <c r="N12" s="140" t="s">
        <v>50</v>
      </c>
      <c r="O12" s="101">
        <v>3</v>
      </c>
      <c r="P12" s="101">
        <f>K12+M12+O12</f>
        <v>109</v>
      </c>
      <c r="Q12" s="118">
        <v>4</v>
      </c>
      <c r="R12" s="104">
        <f t="shared" si="3"/>
        <v>27.25</v>
      </c>
      <c r="S12" s="68"/>
    </row>
    <row r="13" spans="1:19" ht="15">
      <c r="A13" s="28">
        <v>8</v>
      </c>
      <c r="B13" s="125" t="s">
        <v>121</v>
      </c>
      <c r="C13" s="102">
        <v>63</v>
      </c>
      <c r="D13" s="102">
        <v>30</v>
      </c>
      <c r="E13" s="102">
        <v>58</v>
      </c>
      <c r="F13" s="102">
        <v>5</v>
      </c>
      <c r="G13" s="123" t="s">
        <v>59</v>
      </c>
      <c r="H13" s="102">
        <v>3</v>
      </c>
      <c r="I13" s="123" t="s">
        <v>60</v>
      </c>
      <c r="J13" s="101">
        <f t="shared" si="0"/>
        <v>63</v>
      </c>
      <c r="K13" s="101">
        <f t="shared" si="1"/>
        <v>61</v>
      </c>
      <c r="L13" s="148">
        <f t="shared" si="2"/>
        <v>100</v>
      </c>
      <c r="M13" s="101"/>
      <c r="N13" s="140"/>
      <c r="O13" s="101">
        <v>5</v>
      </c>
      <c r="P13" s="101">
        <v>66</v>
      </c>
      <c r="Q13" s="118">
        <v>2</v>
      </c>
      <c r="R13" s="104">
        <v>33</v>
      </c>
      <c r="S13" s="68"/>
    </row>
    <row r="14" spans="1:19" ht="15">
      <c r="A14" s="33">
        <v>9</v>
      </c>
      <c r="B14" s="125" t="s">
        <v>57</v>
      </c>
      <c r="C14" s="101">
        <v>100</v>
      </c>
      <c r="D14" s="101">
        <v>43</v>
      </c>
      <c r="E14" s="101">
        <v>96</v>
      </c>
      <c r="F14" s="101">
        <v>4</v>
      </c>
      <c r="G14" s="121" t="s">
        <v>62</v>
      </c>
      <c r="H14" s="101">
        <v>1</v>
      </c>
      <c r="I14" s="121" t="s">
        <v>63</v>
      </c>
      <c r="J14" s="101">
        <f t="shared" si="0"/>
        <v>100</v>
      </c>
      <c r="K14" s="101">
        <f t="shared" si="1"/>
        <v>97</v>
      </c>
      <c r="L14" s="148">
        <f t="shared" si="2"/>
        <v>100</v>
      </c>
      <c r="M14" s="119">
        <v>0</v>
      </c>
      <c r="N14" s="141"/>
      <c r="O14" s="101">
        <v>5</v>
      </c>
      <c r="P14" s="101">
        <v>102</v>
      </c>
      <c r="Q14" s="118">
        <v>4</v>
      </c>
      <c r="R14" s="104"/>
      <c r="S14" s="68"/>
    </row>
    <row r="15" spans="1:19" ht="24" customHeight="1">
      <c r="A15" s="35">
        <v>10</v>
      </c>
      <c r="B15" s="125" t="s">
        <v>65</v>
      </c>
      <c r="C15" s="101">
        <v>85</v>
      </c>
      <c r="D15" s="101">
        <v>37</v>
      </c>
      <c r="E15" s="101">
        <v>78</v>
      </c>
      <c r="F15" s="101">
        <v>7</v>
      </c>
      <c r="G15" s="121" t="s">
        <v>66</v>
      </c>
      <c r="H15" s="101">
        <v>6</v>
      </c>
      <c r="I15" s="122" t="s">
        <v>105</v>
      </c>
      <c r="J15" s="101">
        <f t="shared" si="0"/>
        <v>85</v>
      </c>
      <c r="K15" s="101">
        <f t="shared" si="1"/>
        <v>84</v>
      </c>
      <c r="L15" s="148">
        <f t="shared" si="2"/>
        <v>100</v>
      </c>
      <c r="M15" s="120"/>
      <c r="N15" s="142"/>
      <c r="O15" s="101">
        <v>2</v>
      </c>
      <c r="P15" s="150">
        <f>K15+M15+O15</f>
        <v>86</v>
      </c>
      <c r="Q15" s="118">
        <v>3</v>
      </c>
      <c r="R15" s="149">
        <f>P15/Q15</f>
        <v>28.666666666666668</v>
      </c>
      <c r="S15" s="68"/>
    </row>
    <row r="16" spans="1:19" ht="24" customHeight="1">
      <c r="A16" s="28">
        <v>11</v>
      </c>
      <c r="B16" s="144" t="s">
        <v>122</v>
      </c>
      <c r="C16" s="101">
        <v>149</v>
      </c>
      <c r="D16" s="101">
        <v>82</v>
      </c>
      <c r="E16" s="101">
        <v>122</v>
      </c>
      <c r="F16" s="101">
        <v>27</v>
      </c>
      <c r="G16" s="122" t="s">
        <v>106</v>
      </c>
      <c r="H16" s="101">
        <v>10</v>
      </c>
      <c r="I16" s="122" t="s">
        <v>119</v>
      </c>
      <c r="J16" s="101">
        <f t="shared" si="0"/>
        <v>149</v>
      </c>
      <c r="K16" s="101">
        <f t="shared" si="1"/>
        <v>132</v>
      </c>
      <c r="L16" s="148">
        <f t="shared" si="2"/>
        <v>100</v>
      </c>
      <c r="M16" s="101">
        <v>0</v>
      </c>
      <c r="N16" s="151"/>
      <c r="O16" s="101">
        <v>5</v>
      </c>
      <c r="P16" s="101">
        <v>141</v>
      </c>
      <c r="Q16" s="101">
        <v>4</v>
      </c>
      <c r="R16" s="104" t="s">
        <v>40</v>
      </c>
      <c r="S16" s="68" t="s">
        <v>128</v>
      </c>
    </row>
    <row r="17" spans="1:19" ht="36.75" customHeight="1">
      <c r="A17" s="28">
        <v>12</v>
      </c>
      <c r="B17" s="144" t="s">
        <v>123</v>
      </c>
      <c r="C17" s="103">
        <v>151</v>
      </c>
      <c r="D17" s="103">
        <v>75</v>
      </c>
      <c r="E17" s="101">
        <v>132</v>
      </c>
      <c r="F17" s="101">
        <v>19</v>
      </c>
      <c r="G17" s="122" t="s">
        <v>107</v>
      </c>
      <c r="H17" s="101">
        <v>2</v>
      </c>
      <c r="I17" s="121" t="s">
        <v>74</v>
      </c>
      <c r="J17" s="101">
        <f t="shared" si="0"/>
        <v>151</v>
      </c>
      <c r="K17" s="101">
        <f t="shared" si="1"/>
        <v>134</v>
      </c>
      <c r="L17" s="148">
        <f t="shared" si="2"/>
        <v>100</v>
      </c>
      <c r="M17" s="101">
        <v>1</v>
      </c>
      <c r="N17" s="140" t="s">
        <v>75</v>
      </c>
      <c r="O17" s="101">
        <v>6</v>
      </c>
      <c r="P17" s="101">
        <v>144</v>
      </c>
      <c r="Q17" s="118">
        <v>4</v>
      </c>
      <c r="R17" s="104">
        <f>P17/Q17</f>
        <v>36</v>
      </c>
      <c r="S17" s="68" t="s">
        <v>128</v>
      </c>
    </row>
    <row r="18" spans="1:19" ht="15">
      <c r="A18" s="38">
        <v>13</v>
      </c>
      <c r="B18" s="126" t="s">
        <v>78</v>
      </c>
      <c r="C18" s="103">
        <v>124</v>
      </c>
      <c r="D18" s="103">
        <v>54</v>
      </c>
      <c r="E18" s="103">
        <v>120</v>
      </c>
      <c r="F18" s="103">
        <v>4</v>
      </c>
      <c r="G18" s="124" t="s">
        <v>108</v>
      </c>
      <c r="H18" s="103">
        <v>18</v>
      </c>
      <c r="I18" s="124" t="s">
        <v>110</v>
      </c>
      <c r="J18" s="152">
        <f t="shared" si="0"/>
        <v>124</v>
      </c>
      <c r="K18" s="153">
        <f t="shared" si="1"/>
        <v>138</v>
      </c>
      <c r="L18" s="154">
        <f t="shared" si="2"/>
        <v>100</v>
      </c>
      <c r="M18" s="153">
        <v>5</v>
      </c>
      <c r="N18" s="155" t="s">
        <v>81</v>
      </c>
      <c r="O18" s="45">
        <v>4</v>
      </c>
      <c r="P18" s="153">
        <v>141</v>
      </c>
      <c r="Q18" s="47">
        <v>5</v>
      </c>
      <c r="R18" s="156">
        <f t="shared" ref="R18:R21" si="4">P18/Q18</f>
        <v>28.2</v>
      </c>
      <c r="S18" s="72" t="s">
        <v>129</v>
      </c>
    </row>
    <row r="19" spans="1:19" ht="15">
      <c r="A19" s="28">
        <v>14</v>
      </c>
      <c r="B19" s="125" t="s">
        <v>82</v>
      </c>
      <c r="C19" s="103">
        <v>46</v>
      </c>
      <c r="D19" s="103">
        <v>19</v>
      </c>
      <c r="E19" s="101">
        <v>46</v>
      </c>
      <c r="F19" s="101">
        <v>0</v>
      </c>
      <c r="G19" s="121"/>
      <c r="H19" s="101">
        <v>0</v>
      </c>
      <c r="I19" s="121"/>
      <c r="J19" s="66">
        <f t="shared" si="0"/>
        <v>46</v>
      </c>
      <c r="K19" s="29">
        <f t="shared" si="1"/>
        <v>46</v>
      </c>
      <c r="L19" s="157">
        <f t="shared" si="2"/>
        <v>100</v>
      </c>
      <c r="M19" s="29">
        <v>0</v>
      </c>
      <c r="N19" s="143"/>
      <c r="O19" s="45">
        <v>3</v>
      </c>
      <c r="P19" s="29">
        <v>49</v>
      </c>
      <c r="Q19" s="47">
        <v>2</v>
      </c>
      <c r="R19" s="28">
        <f t="shared" si="4"/>
        <v>24.5</v>
      </c>
      <c r="S19" s="44"/>
    </row>
    <row r="20" spans="1:19" ht="15">
      <c r="A20" s="28">
        <v>15</v>
      </c>
      <c r="B20" s="125" t="s">
        <v>51</v>
      </c>
      <c r="C20" s="103">
        <v>71</v>
      </c>
      <c r="D20" s="103">
        <v>34</v>
      </c>
      <c r="E20" s="101">
        <v>58</v>
      </c>
      <c r="F20" s="101">
        <v>7</v>
      </c>
      <c r="G20" s="121" t="s">
        <v>109</v>
      </c>
      <c r="H20" s="101"/>
      <c r="I20" s="121" t="s">
        <v>84</v>
      </c>
      <c r="J20" s="66">
        <v>71</v>
      </c>
      <c r="K20" s="29">
        <f t="shared" si="1"/>
        <v>58</v>
      </c>
      <c r="L20" s="157">
        <f t="shared" si="2"/>
        <v>100</v>
      </c>
      <c r="M20" s="29"/>
      <c r="N20" s="143"/>
      <c r="O20" s="45">
        <v>4</v>
      </c>
      <c r="P20" s="29">
        <v>62</v>
      </c>
      <c r="Q20" s="47">
        <v>2</v>
      </c>
      <c r="R20" s="28">
        <f t="shared" si="4"/>
        <v>31</v>
      </c>
      <c r="S20" s="38" t="s">
        <v>99</v>
      </c>
    </row>
    <row r="21" spans="1:19" ht="14.25">
      <c r="A21" s="145" t="s">
        <v>86</v>
      </c>
      <c r="B21" s="146"/>
      <c r="C21" s="104">
        <f>SUM(C6:C20)</f>
        <v>1833</v>
      </c>
      <c r="D21" s="104">
        <f t="shared" ref="D21:H21" si="5">SUM(D6:D20)</f>
        <v>877</v>
      </c>
      <c r="E21" s="104">
        <f t="shared" si="5"/>
        <v>1703</v>
      </c>
      <c r="F21" s="104">
        <f t="shared" si="5"/>
        <v>124</v>
      </c>
      <c r="G21" s="104"/>
      <c r="H21" s="104">
        <f t="shared" si="5"/>
        <v>86</v>
      </c>
      <c r="I21" s="104"/>
      <c r="J21" s="115">
        <f t="shared" ref="J21:K21" si="6">SUM(J6:J20)</f>
        <v>1833</v>
      </c>
      <c r="K21" s="28">
        <f t="shared" si="6"/>
        <v>1789</v>
      </c>
      <c r="L21" s="157">
        <f t="shared" si="2"/>
        <v>100</v>
      </c>
      <c r="M21" s="28">
        <f t="shared" ref="M21" si="7">SUM(M6:M20)</f>
        <v>19</v>
      </c>
      <c r="N21" s="110"/>
      <c r="O21" s="28">
        <f t="shared" ref="O21:Q21" si="8">SUM(O6:O20)</f>
        <v>74</v>
      </c>
      <c r="P21" s="28">
        <f t="shared" si="8"/>
        <v>1882</v>
      </c>
      <c r="Q21" s="28">
        <f t="shared" si="8"/>
        <v>60</v>
      </c>
      <c r="R21" s="28">
        <f t="shared" si="4"/>
        <v>31.366666666666667</v>
      </c>
      <c r="S21" s="28"/>
    </row>
    <row r="22" spans="1:19" ht="1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"/>
      <c r="P22" s="1"/>
      <c r="Q22" s="1"/>
      <c r="R22" s="1"/>
      <c r="S22" s="1"/>
    </row>
    <row r="23" spans="1:19" ht="15">
      <c r="A23" s="84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1"/>
      <c r="O23" s="1"/>
      <c r="P23" s="1"/>
      <c r="Q23" s="1"/>
      <c r="R23" s="1"/>
      <c r="S23" s="1"/>
    </row>
    <row r="26" spans="1:19">
      <c r="I26" s="81"/>
    </row>
    <row r="28" spans="1:19">
      <c r="I28" s="21" t="s">
        <v>89</v>
      </c>
    </row>
  </sheetData>
  <mergeCells count="17">
    <mergeCell ref="A22:N22"/>
    <mergeCell ref="A23:M23"/>
    <mergeCell ref="S3:S4"/>
    <mergeCell ref="Q3:Q4"/>
    <mergeCell ref="R3:R4"/>
    <mergeCell ref="A21:B21"/>
    <mergeCell ref="F4:G4"/>
    <mergeCell ref="H4:I4"/>
    <mergeCell ref="A3:A5"/>
    <mergeCell ref="B3:B5"/>
    <mergeCell ref="C3:D3"/>
    <mergeCell ref="E3:L3"/>
    <mergeCell ref="M3:N4"/>
    <mergeCell ref="O3:O4"/>
    <mergeCell ref="P3:P4"/>
    <mergeCell ref="C5:D5"/>
    <mergeCell ref="A1:R1"/>
  </mergeCells>
  <pageMargins left="0.17" right="0" top="0.15748031496062992" bottom="0.15748031496062992" header="0.47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Trang tính1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2019-07-29T02:03:03Z</cp:lastPrinted>
  <dcterms:created xsi:type="dcterms:W3CDTF">2019-07-28T06:53:10Z</dcterms:created>
  <dcterms:modified xsi:type="dcterms:W3CDTF">2019-07-29T03:01:48Z</dcterms:modified>
</cp:coreProperties>
</file>